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455" activeTab="0"/>
  </bookViews>
  <sheets>
    <sheet name="troškovnik asfalt cijeli potez " sheetId="1" r:id="rId1"/>
    <sheet name="List2" sheetId="2" r:id="rId2"/>
    <sheet name="List3" sheetId="3" r:id="rId3"/>
  </sheets>
  <definedNames>
    <definedName name="_xlnm.Print_Area" localSheetId="0">'troškovnik asfalt cijeli potez '!$A$1:$F$74</definedName>
  </definedNames>
  <calcPr fullCalcOnLoad="1"/>
</workbook>
</file>

<file path=xl/sharedStrings.xml><?xml version="1.0" encoding="utf-8"?>
<sst xmlns="http://schemas.openxmlformats.org/spreadsheetml/2006/main" count="185" uniqueCount="132">
  <si>
    <t>Red.</t>
  </si>
  <si>
    <t>Opis stavke</t>
  </si>
  <si>
    <t>Ukupno</t>
  </si>
  <si>
    <t>br.</t>
  </si>
  <si>
    <t>mjere</t>
  </si>
  <si>
    <t>radova</t>
  </si>
  <si>
    <t>cijena</t>
  </si>
  <si>
    <t>m2</t>
  </si>
  <si>
    <t>A.</t>
  </si>
  <si>
    <t>A.1.</t>
  </si>
  <si>
    <t>A.2.</t>
  </si>
  <si>
    <t>PDV 25%</t>
  </si>
  <si>
    <t>Količina</t>
  </si>
  <si>
    <t>Jedinica</t>
  </si>
  <si>
    <t xml:space="preserve">Jedinična </t>
  </si>
  <si>
    <t xml:space="preserve">REKAPITULACIJA </t>
  </si>
  <si>
    <t>B.</t>
  </si>
  <si>
    <t>B.1.</t>
  </si>
  <si>
    <t>kom</t>
  </si>
  <si>
    <t>B.2.</t>
  </si>
  <si>
    <t>B.3.</t>
  </si>
  <si>
    <t>C.</t>
  </si>
  <si>
    <t>C.1.</t>
  </si>
  <si>
    <t>C.2.</t>
  </si>
  <si>
    <t>a</t>
  </si>
  <si>
    <t>b</t>
  </si>
  <si>
    <t>sat</t>
  </si>
  <si>
    <t>ZIDARSKI RADOVI UREĐENJA ZIDOVA S VANJSKE STRANE</t>
  </si>
  <si>
    <t>Nabava, doprema , montaža i demontaža skele.</t>
  </si>
  <si>
    <t>c.</t>
  </si>
  <si>
    <t xml:space="preserve">Zapunjavanje šupljina između betonskih blokova te sanacija oko otvora u zidu u zidu cementnim mortom 1:3. Obračun po metru kvadratnom zida. </t>
  </si>
  <si>
    <t xml:space="preserve">Premaz površine zida impregnacijom kao podloga vanjskoj žbuci. Impregnacija je kao kvarcni pjesak (crveni). Obračun po metru kvadratnom. </t>
  </si>
  <si>
    <t>d.</t>
  </si>
  <si>
    <t>e.</t>
  </si>
  <si>
    <t>Strojno žbuknje površine zida vanjskom žbukom. Obračun po metru kvadratnom zida.</t>
  </si>
  <si>
    <t>C.3.</t>
  </si>
  <si>
    <t>m1</t>
  </si>
  <si>
    <t>uklanjanje ostataka veznih sredstava oplate i čišćenje površine zida od prašine i ostalih nečistoća. Obračun po metru kvadratnom.</t>
  </si>
  <si>
    <t>istočni zid</t>
  </si>
  <si>
    <t>zapadni zid</t>
  </si>
  <si>
    <t xml:space="preserve">Uređenje zapadnog zida izrađen od betonskih blokova površine 40 metra kvadratna i od betona površine 110 metra kvadratnih.  </t>
  </si>
  <si>
    <t>m3</t>
  </si>
  <si>
    <t>Široki iskop za pristupnu stazu i stazu oko sjevernog zida dubine do 20 cm s utovarom i odvozom iskopanog materijala na deponij. Obračun po metru kubnom materijala u sraslom stanju.</t>
  </si>
  <si>
    <t>Izrada tamponskog sloja s nabijanjem debljine 10 cm u širini 100 cm od zida. Obračun po metru kubnom ugrađenog tampona.</t>
  </si>
  <si>
    <t>Izrada betonske podloge širine 60 cm od zida i pristupne podloge do ulaznih vrata. Podloga je betonska debljine 10 cm od betona C25/30 (MB-30). Gornja površina je obrađena pod Fratun. Pad izvesti 2% od zida prema zelenoj površini. Obračun po metru kvadratnom.</t>
  </si>
  <si>
    <t>Bojanje površine zida vanjskom bojom s impregnacijom. Bojenje se izvodi u tri sloja. Donji dio obojiti u tamnjoj boji do visine 60 cm od betonske podloge. Obračun po metru kvadratnom.</t>
  </si>
  <si>
    <t>paušal</t>
  </si>
  <si>
    <t xml:space="preserve">Radovi privemene demontaže upravljačkog ormarića crpne stanice i njegovo ponovno montiranje na istu lokaciju nakon završetka radova. Ormarić se nalazi uz istočni zid. Obračun paušalno. </t>
  </si>
  <si>
    <t>a.</t>
  </si>
  <si>
    <t>b.</t>
  </si>
  <si>
    <t xml:space="preserve">Sanacija betonske konstrukcije na način da se odstrani nevezani dio betona, armatura očisti od ruzine, premaže temeljnom bojom i izvede sanacija cementnim mortom. Ova oštećenja su na rubu gornje tribine istočnog zida. Obračun po metru dužnom saniranog ruba. </t>
  </si>
  <si>
    <t>A.1.1.</t>
  </si>
  <si>
    <t>A.1.2.</t>
  </si>
  <si>
    <t>A.1.3.</t>
  </si>
  <si>
    <t xml:space="preserve">UKUPNO A.1. istočni zid </t>
  </si>
  <si>
    <t>A.2.1.</t>
  </si>
  <si>
    <t xml:space="preserve">UKUPNO A.2. zapadni zid </t>
  </si>
  <si>
    <t xml:space="preserve">istočni zid  </t>
  </si>
  <si>
    <t>UKUPNO A. UREĐENJE ZIDOVA IGRALIŠTA</t>
  </si>
  <si>
    <t>REKAPITULACIJA GRUPE RADOVA A</t>
  </si>
  <si>
    <t xml:space="preserve">RADOVI NA UREĐENJU PODLOGE UZ ZIDOVE,  PRISTUPNE STAZE I PRIKLJUČKA NA VODU I ODVODNJU </t>
  </si>
  <si>
    <t xml:space="preserve">Izrada priključka na vodovod što uključuje slijedeće: cijev se postavlja u iskopani kanal s istočne strane malog placa do ulice Pput vele luke. U cijenu uključiti nabavu, dopremu i ugradnju vodovodne cijevi fi 3/4". U cijenu uključiti i probijanje temelja i zida. Obračun po metru dužnom izvedene instalacije. </t>
  </si>
  <si>
    <t xml:space="preserve">Radovi ugradnje jedne cijevi fi 50 mm za ugradnju nekih budućih instalacija. Obračun po metru dužnom.   </t>
  </si>
  <si>
    <t xml:space="preserve">Izrada vertikala od slivnika do oborinske odvodnje uz sjeverni i istočni zid malog placa. Vertikale su od pvc-a otpornog na djelovanje uv zraka (za vanjsku primjenu). Promjer cijevi je 125 mm. Duljina iznosi 3,10 cm na sjevernom zidu 6 komada i od 200 cm do 3,10 cm na istočnom zidu 8 komada. U cijenu uračunati fazonske komade. Obračun po metru dužnom cijevi. </t>
  </si>
  <si>
    <t xml:space="preserve">Izrada zaštite cijevi od Ytong blokova debljine 5 cm koji se presvlače mrežicom i vanjskom žbukom. Svjetli otvor zaštite je 25 x 25 cm. Obračun po metru kvadratnom izvedenog i ožbukanog zida. </t>
  </si>
  <si>
    <t xml:space="preserve">RADOVI NA OBORINSKOJ ODVODNJI </t>
  </si>
  <si>
    <t>Radovi na osiguranju postojećih instalcija.  (javna rasvjeta, vodovod). Obračunati po satu rada radnika.</t>
  </si>
  <si>
    <t>PKV</t>
  </si>
  <si>
    <t>KV</t>
  </si>
  <si>
    <t>Strojni iskop kanala za postavu instalacija oborinske odvodnje u tlu A i C kategorije. Iskopani materijal se utovara i odvozi na deponij Kupinovica. Obračun po metru kubnom materijala u zbijenom stanju. Širina iskopa je 60 cm a dubina od 40 do 150 cm s izvedbom proširenja na mjestima okana.</t>
  </si>
  <si>
    <t>"A" kategorija 40%</t>
  </si>
  <si>
    <t>"C" kategorija 60%</t>
  </si>
  <si>
    <t>B.4.</t>
  </si>
  <si>
    <t>Izrada posteljice od nule debljine 10 cm. Obračun po metru kubnom.</t>
  </si>
  <si>
    <t>B.5.</t>
  </si>
  <si>
    <t xml:space="preserve">Izrada obloge oko cijevi do visine 20 cm od tjemena cijevi od nule. Obračun po metru kubnom ugrađenog materijala. </t>
  </si>
  <si>
    <t>B.6.</t>
  </si>
  <si>
    <t xml:space="preserve">Zatrpavanje kanala materijalom iz iskopa uz nabijanje u slojevima do 30 cm. Obračun po metru kubnom. </t>
  </si>
  <si>
    <t>B.7.</t>
  </si>
  <si>
    <t>Sanacija površine šetnice betonom C20/25 debljine 15 cm. Obračun po metru kvadratnom.</t>
  </si>
  <si>
    <t>B.8.</t>
  </si>
  <si>
    <t>Sanacija površine šetnice benkovačkim pločama.  Obračun po metru kvadratnom.</t>
  </si>
  <si>
    <t>B.9.</t>
  </si>
  <si>
    <t xml:space="preserve">Ugradnja PEHD okana promjera 600 mm nosivosti SN-4 s lijevanoželjeznim poklopcima promjera 600 mm, nosivosti 50 kN i betonskim prstenom. Okna su segmentnog tipa. Obračun po komadu.  </t>
  </si>
  <si>
    <t>okno</t>
  </si>
  <si>
    <t>ljievanoželjezni poklopac</t>
  </si>
  <si>
    <t>armiranobetonski prsten</t>
  </si>
  <si>
    <t>B.10.</t>
  </si>
  <si>
    <t>Nabava, doprema i ugradnja PVC cijevi nosivosti sn-4. Obračun po metru dužnom.</t>
  </si>
  <si>
    <t>fi 300 od igrališta do mora</t>
  </si>
  <si>
    <t xml:space="preserve">fi 250 vod s sjeverne i istočne strane igrališta </t>
  </si>
  <si>
    <t>fi 160 spojevi od rigalice do cijevi</t>
  </si>
  <si>
    <t xml:space="preserve">Formiranje "izlazne građevine" na dijelu ispusta u more od betona C30/37 debljine 15 cm širine 60 cm. Obračun paušalno. </t>
  </si>
  <si>
    <t xml:space="preserve">Ugradnja lijevanoželjeznog slivnika na betonskom nogostupu nosivosti 50 kN 30 x 50 cm. Obračun po komadu. </t>
  </si>
  <si>
    <t>komad</t>
  </si>
  <si>
    <t xml:space="preserve">Planiranje i nabijanje površine. Obračun po metru kvadratnom.  </t>
  </si>
  <si>
    <t>Nasip "dvojkom" debljine 5 cm. Obračun po metru kvadratnom.</t>
  </si>
  <si>
    <t>Završno čišćenje gradilišta. Obračun paušalno.</t>
  </si>
  <si>
    <t xml:space="preserve">Izrada nasipa dvojkom prostora s vanjske strane zidova igrališta. Obračun po metru kubnom dvojke. </t>
  </si>
  <si>
    <t xml:space="preserve">Izrada priključka na odvodnju što uključuje slijedeće: Iskop kanala širine 60 cm dubine do 80 cm, ugradnju podloge od nule debljine 10 cm, ugradnju obloge od nule 30 cm iznad cijevi, zatrpavanje uz nabijanje u slojevima do 30 cm, postavu PVC cijevi fi 160 mm, ugradnju priključnog okna od PVC s PVC poklopcem  te brtvljenje spojeva cijevi i okna. U cijenu uključiti i probijanje temelja i zida. Obračun po metru dužnom izvedene instalacije.  </t>
  </si>
  <si>
    <t>UKUPNO B. UREĐENJE PODLOGE UZ ZIDOVE I VANJSKI RADOVI S PRIKLJUČCIMA PRIKLJUČCI NA VODOVOD I ODVODNJU</t>
  </si>
  <si>
    <t xml:space="preserve">Zapilavanje betonske šetnice i staze koje se izvodi u širini 70 cm u dvije linje. Obračun po metru dužnom zapilanog betona. </t>
  </si>
  <si>
    <t>C.4.</t>
  </si>
  <si>
    <t>C.5.</t>
  </si>
  <si>
    <t>C.6.</t>
  </si>
  <si>
    <t>C.7.</t>
  </si>
  <si>
    <t>C.8.</t>
  </si>
  <si>
    <t>C.9.</t>
  </si>
  <si>
    <t>C.10.</t>
  </si>
  <si>
    <t>C.11.</t>
  </si>
  <si>
    <t>C.12.</t>
  </si>
  <si>
    <t>C.13.</t>
  </si>
  <si>
    <t>C.14</t>
  </si>
  <si>
    <t>C.15.</t>
  </si>
  <si>
    <t>UKUPNO NETO</t>
  </si>
  <si>
    <t>UKUPNO BRUTO</t>
  </si>
  <si>
    <t>UREĐENJE ZIDOVA IGRALIŠTA</t>
  </si>
  <si>
    <t>PODLOGA UZ ZIDOVE I PRIKLJUČCI NA KOMUNALNE VODNE GRAĐEVINE</t>
  </si>
  <si>
    <t>OBORINSKA ODVODNJA</t>
  </si>
  <si>
    <t>UKUPNO C. UREĐENJE OBORINSKE ODVODNJE</t>
  </si>
  <si>
    <t>Opći uvjeti uz troškovnik: Obračun izvesti prema građevinskoj knjizi. Kod zemljenih radova količine su prikazane za materijal u zbijenom (sraslom) stanju.</t>
  </si>
  <si>
    <t xml:space="preserve">Ugradnja PVC cijevi (koljeno) promjera 160 mm na mjestima postojećih odvoda. Prilikom ugradnje potrebno je izvesti pažljivo obradu spojeva rigalice i betonskog zida. Obračun po komadu rigalice.   </t>
  </si>
  <si>
    <t>RADOVI NA SPORTSKOM IGRALIŠTU MALI PLAC U SUPETRU</t>
  </si>
  <si>
    <t>eura</t>
  </si>
  <si>
    <t>a)</t>
  </si>
  <si>
    <t>b)</t>
  </si>
  <si>
    <t>c)</t>
  </si>
  <si>
    <t>d)</t>
  </si>
  <si>
    <t>e)</t>
  </si>
  <si>
    <t>f)</t>
  </si>
  <si>
    <t xml:space="preserve">Uređenje istočnog zida izrađen od betonskih blokova površine 55 metara kvadratnih i od betona površine 200 metara kvadratnih. Obračun po metru kvadratnom. </t>
  </si>
  <si>
    <t xml:space="preserve">Nabava, doprema, montaža i demnotaža skele za rad na visini do 3 metra. Obračun po metru kvadratnom.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</si>
</sst>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m/dd"/>
    <numFmt numFmtId="167" formatCode="#,##0.00\ &quot;kn&quot;"/>
    <numFmt numFmtId="168" formatCode="_-* #,##0.00&quot; kn&quot;_-;\-* #,##0.00&quot; kn&quot;_-;_-* \-??&quot; kn&quot;_-;_-@_-"/>
    <numFmt numFmtId="169" formatCode="#,##0.00\ _k_n"/>
    <numFmt numFmtId="170" formatCode="#,##0.00\ _k_n;[Red]#,##0.00\ _k_n"/>
    <numFmt numFmtId="171" formatCode="#,##0.00;[Red]#,##0.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Times New Roman CE"/>
      <family val="0"/>
    </font>
    <font>
      <sz val="14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0" fillId="0" borderId="0">
      <alignment horizontal="justify" vertical="top" wrapText="1"/>
      <protection/>
    </xf>
    <xf numFmtId="0" fontId="0" fillId="0" borderId="0">
      <alignment horizontal="justify" vertical="top" wrapText="1"/>
      <protection/>
    </xf>
    <xf numFmtId="0" fontId="0" fillId="0" borderId="0">
      <alignment horizontal="justify" vertical="top" wrapText="1"/>
      <protection/>
    </xf>
    <xf numFmtId="0" fontId="0" fillId="0" borderId="0">
      <alignment horizontal="justify" vertical="top" wrapText="1"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 wrapText="1"/>
    </xf>
    <xf numFmtId="0" fontId="0" fillId="0" borderId="0">
      <alignment/>
      <protection/>
    </xf>
    <xf numFmtId="0" fontId="0" fillId="0" borderId="0" applyProtection="0">
      <alignment wrapText="1"/>
    </xf>
    <xf numFmtId="0" fontId="0" fillId="0" borderId="0" applyProtection="0">
      <alignment wrapText="1"/>
    </xf>
    <xf numFmtId="0" fontId="0" fillId="0" borderId="0" applyProtection="0">
      <alignment wrapText="1"/>
    </xf>
    <xf numFmtId="0" fontId="0" fillId="0" borderId="0" applyNumberFormat="0" applyFont="0" applyFill="0" applyBorder="0" applyProtection="0">
      <alignment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Protection="0">
      <alignment horizontal="justify" vertical="top" wrapText="1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2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0" borderId="13" xfId="0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4" fillId="35" borderId="1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35" borderId="17" xfId="0" applyFont="1" applyFill="1" applyBorder="1" applyAlignment="1">
      <alignment horizontal="center" vertical="top"/>
    </xf>
    <xf numFmtId="0" fontId="4" fillId="35" borderId="16" xfId="0" applyFont="1" applyFill="1" applyBorder="1" applyAlignment="1">
      <alignment vertical="top" wrapText="1"/>
    </xf>
    <xf numFmtId="0" fontId="4" fillId="35" borderId="17" xfId="0" applyFont="1" applyFill="1" applyBorder="1" applyAlignment="1">
      <alignment horizontal="center"/>
    </xf>
    <xf numFmtId="2" fontId="4" fillId="35" borderId="18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 vertical="top"/>
    </xf>
    <xf numFmtId="0" fontId="4" fillId="36" borderId="24" xfId="0" applyFont="1" applyFill="1" applyBorder="1" applyAlignment="1">
      <alignment horizontal="left" vertical="top" wrapText="1"/>
    </xf>
    <xf numFmtId="0" fontId="14" fillId="36" borderId="24" xfId="0" applyFont="1" applyFill="1" applyBorder="1" applyAlignment="1">
      <alignment horizontal="center"/>
    </xf>
    <xf numFmtId="2" fontId="14" fillId="36" borderId="24" xfId="0" applyNumberFormat="1" applyFont="1" applyFill="1" applyBorder="1" applyAlignment="1">
      <alignment horizontal="center"/>
    </xf>
    <xf numFmtId="4" fontId="14" fillId="36" borderId="25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top"/>
    </xf>
    <xf numFmtId="0" fontId="4" fillId="36" borderId="13" xfId="0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horizontal="center"/>
    </xf>
    <xf numFmtId="2" fontId="4" fillId="36" borderId="13" xfId="0" applyNumberFormat="1" applyFont="1" applyFill="1" applyBorder="1" applyAlignment="1">
      <alignment horizontal="center"/>
    </xf>
    <xf numFmtId="4" fontId="4" fillId="36" borderId="14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4" fontId="4" fillId="36" borderId="11" xfId="0" applyNumberFormat="1" applyFont="1" applyFill="1" applyBorder="1" applyAlignment="1">
      <alignment horizontal="center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llegamento ipertestuale" xfId="34"/>
    <cellStyle name="Collegamento ipertestuale visitato" xfId="35"/>
    <cellStyle name="Comma 2" xfId="36"/>
    <cellStyle name="Comma 2 2" xfId="37"/>
    <cellStyle name="Comma 2 2 2" xfId="38"/>
    <cellStyle name="Comma 2 3" xfId="39"/>
    <cellStyle name="Comma 3" xfId="40"/>
    <cellStyle name="Comma 4" xfId="41"/>
    <cellStyle name="Comma 5" xfId="42"/>
    <cellStyle name="Currency 2" xfId="43"/>
    <cellStyle name="Currency 3" xfId="44"/>
    <cellStyle name="Dobro" xfId="45"/>
    <cellStyle name="Excel Built-in Normal" xfId="46"/>
    <cellStyle name="Excel Built-in Normal 2" xfId="47"/>
    <cellStyle name="Hyperlink" xfId="48"/>
    <cellStyle name="Isticanje1" xfId="49"/>
    <cellStyle name="Isticanje2" xfId="50"/>
    <cellStyle name="Isticanje3" xfId="51"/>
    <cellStyle name="Isticanje4" xfId="52"/>
    <cellStyle name="Isticanje5" xfId="53"/>
    <cellStyle name="Isticanje6" xfId="54"/>
    <cellStyle name="Izlaz" xfId="55"/>
    <cellStyle name="Izračun" xfId="56"/>
    <cellStyle name="Loše" xfId="57"/>
    <cellStyle name="merge" xfId="58"/>
    <cellStyle name="merge 10" xfId="59"/>
    <cellStyle name="merge 10 2" xfId="60"/>
    <cellStyle name="merge 7" xfId="61"/>
    <cellStyle name="Naslov" xfId="62"/>
    <cellStyle name="Naslov 1" xfId="63"/>
    <cellStyle name="Naslov 2" xfId="64"/>
    <cellStyle name="Naslov 3" xfId="65"/>
    <cellStyle name="Naslov 4" xfId="66"/>
    <cellStyle name="Neutralno" xfId="67"/>
    <cellStyle name="Normal 10" xfId="68"/>
    <cellStyle name="Normal 11" xfId="69"/>
    <cellStyle name="Normal 2" xfId="70"/>
    <cellStyle name="Normal 2 2" xfId="71"/>
    <cellStyle name="Normal 2 2 2" xfId="72"/>
    <cellStyle name="Normal 2 5" xfId="73"/>
    <cellStyle name="Normal 3" xfId="74"/>
    <cellStyle name="Normal 3 2" xfId="75"/>
    <cellStyle name="Normal 4" xfId="76"/>
    <cellStyle name="Normal 4 2" xfId="77"/>
    <cellStyle name="Normal 5" xfId="78"/>
    <cellStyle name="Normal 6" xfId="79"/>
    <cellStyle name="Normal 7" xfId="80"/>
    <cellStyle name="Normal 8" xfId="81"/>
    <cellStyle name="Normal 9" xfId="82"/>
    <cellStyle name="Normalno 2" xfId="83"/>
    <cellStyle name="Normalno 2 2" xfId="84"/>
    <cellStyle name="Normalno 3" xfId="85"/>
    <cellStyle name="Normalno 4" xfId="86"/>
    <cellStyle name="Normalno 5" xfId="87"/>
    <cellStyle name="Obično_GRIJANJE i HLAĐENJE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Ukupni zbroj" xfId="95"/>
    <cellStyle name="Unos" xfId="96"/>
    <cellStyle name="Currency" xfId="97"/>
    <cellStyle name="Currency [0]" xfId="98"/>
    <cellStyle name="wrap" xfId="99"/>
    <cellStyle name="Comma" xfId="100"/>
    <cellStyle name="Comma [0]" xfId="101"/>
    <cellStyle name="Zarez 2" xfId="102"/>
    <cellStyle name="Zarez 2 2" xfId="103"/>
    <cellStyle name="Zarez 3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zoomScalePageLayoutView="0" workbookViewId="0" topLeftCell="A46">
      <selection activeCell="C7" sqref="C7"/>
    </sheetView>
  </sheetViews>
  <sheetFormatPr defaultColWidth="9.140625" defaultRowHeight="12.75"/>
  <cols>
    <col min="1" max="1" width="9.140625" style="31" customWidth="1"/>
    <col min="2" max="2" width="52.8515625" style="31" customWidth="1"/>
    <col min="3" max="3" width="9.140625" style="31" customWidth="1"/>
    <col min="4" max="4" width="9.28125" style="32" bestFit="1" customWidth="1"/>
    <col min="5" max="5" width="11.28125" style="32" customWidth="1"/>
    <col min="6" max="6" width="18.421875" style="32" customWidth="1"/>
  </cols>
  <sheetData>
    <row r="1" spans="1:6" s="7" customFormat="1" ht="36.75" customHeight="1" thickBot="1">
      <c r="A1" s="26"/>
      <c r="B1" s="27" t="s">
        <v>122</v>
      </c>
      <c r="C1" s="28"/>
      <c r="D1" s="29"/>
      <c r="E1" s="29"/>
      <c r="F1" s="23"/>
    </row>
    <row r="2" spans="1:6" s="37" customFormat="1" ht="58.5" customHeight="1">
      <c r="A2" s="33"/>
      <c r="B2" s="38" t="s">
        <v>120</v>
      </c>
      <c r="C2" s="34"/>
      <c r="D2" s="35"/>
      <c r="E2" s="35"/>
      <c r="F2" s="36"/>
    </row>
    <row r="3" spans="1:6" ht="15.75">
      <c r="A3" s="39" t="s">
        <v>0</v>
      </c>
      <c r="B3" s="1" t="s">
        <v>1</v>
      </c>
      <c r="C3" s="4" t="s">
        <v>13</v>
      </c>
      <c r="D3" s="2" t="s">
        <v>12</v>
      </c>
      <c r="E3" s="2" t="s">
        <v>14</v>
      </c>
      <c r="F3" s="40" t="s">
        <v>2</v>
      </c>
    </row>
    <row r="4" spans="1:6" ht="15.75">
      <c r="A4" s="5" t="s">
        <v>3</v>
      </c>
      <c r="B4" s="1"/>
      <c r="C4" s="4" t="s">
        <v>4</v>
      </c>
      <c r="D4" s="2" t="s">
        <v>5</v>
      </c>
      <c r="E4" s="2" t="s">
        <v>6</v>
      </c>
      <c r="F4" s="3" t="s">
        <v>123</v>
      </c>
    </row>
    <row r="5" spans="1:6" s="16" customFormat="1" ht="34.5" customHeight="1">
      <c r="A5" s="46" t="s">
        <v>8</v>
      </c>
      <c r="B5" s="47" t="s">
        <v>27</v>
      </c>
      <c r="C5" s="48"/>
      <c r="D5" s="49"/>
      <c r="E5" s="49"/>
      <c r="F5" s="50"/>
    </row>
    <row r="6" spans="1:6" s="16" customFormat="1" ht="21" customHeight="1">
      <c r="A6" s="11" t="s">
        <v>9</v>
      </c>
      <c r="B6" s="17" t="s">
        <v>57</v>
      </c>
      <c r="C6" s="10"/>
      <c r="D6" s="8"/>
      <c r="E6" s="8"/>
      <c r="F6" s="9"/>
    </row>
    <row r="7" spans="1:6" s="16" customFormat="1" ht="59.25" customHeight="1">
      <c r="A7" s="12" t="s">
        <v>51</v>
      </c>
      <c r="B7" s="13" t="s">
        <v>130</v>
      </c>
      <c r="C7" s="14"/>
      <c r="D7" s="15"/>
      <c r="E7" s="15"/>
      <c r="F7" s="30"/>
    </row>
    <row r="8" spans="1:6" s="16" customFormat="1" ht="45.75" customHeight="1">
      <c r="A8" s="12" t="s">
        <v>124</v>
      </c>
      <c r="B8" s="13" t="s">
        <v>131</v>
      </c>
      <c r="C8" s="14" t="s">
        <v>7</v>
      </c>
      <c r="D8" s="15">
        <v>120</v>
      </c>
      <c r="E8" s="15">
        <v>0</v>
      </c>
      <c r="F8" s="30">
        <f aca="true" t="shared" si="0" ref="F8:F15">D8*E8</f>
        <v>0</v>
      </c>
    </row>
    <row r="9" spans="1:6" s="16" customFormat="1" ht="46.5" customHeight="1">
      <c r="A9" s="12" t="s">
        <v>125</v>
      </c>
      <c r="B9" s="13" t="s">
        <v>37</v>
      </c>
      <c r="C9" s="14" t="s">
        <v>7</v>
      </c>
      <c r="D9" s="15">
        <v>200</v>
      </c>
      <c r="E9" s="15">
        <v>0</v>
      </c>
      <c r="F9" s="30">
        <f t="shared" si="0"/>
        <v>0</v>
      </c>
    </row>
    <row r="10" spans="1:6" s="16" customFormat="1" ht="47.25" customHeight="1">
      <c r="A10" s="12" t="s">
        <v>126</v>
      </c>
      <c r="B10" s="13" t="s">
        <v>30</v>
      </c>
      <c r="C10" s="14" t="s">
        <v>7</v>
      </c>
      <c r="D10" s="15">
        <v>55</v>
      </c>
      <c r="E10" s="15">
        <v>0</v>
      </c>
      <c r="F10" s="30">
        <f t="shared" si="0"/>
        <v>0</v>
      </c>
    </row>
    <row r="11" spans="1:6" s="16" customFormat="1" ht="46.5" customHeight="1">
      <c r="A11" s="12" t="s">
        <v>127</v>
      </c>
      <c r="B11" s="13" t="s">
        <v>31</v>
      </c>
      <c r="C11" s="14" t="s">
        <v>7</v>
      </c>
      <c r="D11" s="15">
        <v>200</v>
      </c>
      <c r="E11" s="15">
        <v>0</v>
      </c>
      <c r="F11" s="30">
        <f t="shared" si="0"/>
        <v>0</v>
      </c>
    </row>
    <row r="12" spans="1:6" s="16" customFormat="1" ht="31.5" customHeight="1">
      <c r="A12" s="12" t="s">
        <v>128</v>
      </c>
      <c r="B12" s="13" t="s">
        <v>34</v>
      </c>
      <c r="C12" s="14" t="s">
        <v>18</v>
      </c>
      <c r="D12" s="15">
        <v>255</v>
      </c>
      <c r="E12" s="15">
        <v>0</v>
      </c>
      <c r="F12" s="30">
        <f t="shared" si="0"/>
        <v>0</v>
      </c>
    </row>
    <row r="13" spans="1:6" s="16" customFormat="1" ht="62.25" customHeight="1">
      <c r="A13" s="12" t="s">
        <v>129</v>
      </c>
      <c r="B13" s="13" t="s">
        <v>45</v>
      </c>
      <c r="C13" s="14" t="s">
        <v>7</v>
      </c>
      <c r="D13" s="15">
        <v>255</v>
      </c>
      <c r="E13" s="15">
        <v>0</v>
      </c>
      <c r="F13" s="30">
        <f t="shared" si="0"/>
        <v>0</v>
      </c>
    </row>
    <row r="14" spans="1:6" s="16" customFormat="1" ht="61.5" customHeight="1">
      <c r="A14" s="12" t="s">
        <v>52</v>
      </c>
      <c r="B14" s="13" t="s">
        <v>121</v>
      </c>
      <c r="C14" s="14" t="s">
        <v>18</v>
      </c>
      <c r="D14" s="15">
        <v>10</v>
      </c>
      <c r="E14" s="15">
        <v>0</v>
      </c>
      <c r="F14" s="30">
        <f t="shared" si="0"/>
        <v>0</v>
      </c>
    </row>
    <row r="15" spans="1:6" s="16" customFormat="1" ht="90.75" customHeight="1">
      <c r="A15" s="12" t="s">
        <v>53</v>
      </c>
      <c r="B15" s="13" t="s">
        <v>50</v>
      </c>
      <c r="C15" s="14" t="s">
        <v>36</v>
      </c>
      <c r="D15" s="15">
        <v>20</v>
      </c>
      <c r="E15" s="15">
        <v>0</v>
      </c>
      <c r="F15" s="18">
        <f t="shared" si="0"/>
        <v>0</v>
      </c>
    </row>
    <row r="16" spans="1:6" s="16" customFormat="1" ht="21" customHeight="1">
      <c r="A16" s="11"/>
      <c r="B16" s="17" t="s">
        <v>54</v>
      </c>
      <c r="C16" s="10"/>
      <c r="D16" s="8"/>
      <c r="E16" s="8"/>
      <c r="F16" s="9">
        <f>SUM(F7:F15)</f>
        <v>0</v>
      </c>
    </row>
    <row r="17" spans="1:6" s="16" customFormat="1" ht="16.5" customHeight="1">
      <c r="A17" s="11" t="s">
        <v>10</v>
      </c>
      <c r="B17" s="17" t="s">
        <v>39</v>
      </c>
      <c r="C17" s="10"/>
      <c r="D17" s="8"/>
      <c r="E17" s="8"/>
      <c r="F17" s="9"/>
    </row>
    <row r="18" spans="1:6" s="16" customFormat="1" ht="47.25" customHeight="1">
      <c r="A18" s="12" t="s">
        <v>55</v>
      </c>
      <c r="B18" s="13" t="s">
        <v>40</v>
      </c>
      <c r="C18" s="14"/>
      <c r="D18" s="15"/>
      <c r="E18" s="15"/>
      <c r="F18" s="30"/>
    </row>
    <row r="19" spans="1:6" s="16" customFormat="1" ht="17.25" customHeight="1">
      <c r="A19" s="12" t="s">
        <v>24</v>
      </c>
      <c r="B19" s="13" t="s">
        <v>28</v>
      </c>
      <c r="C19" s="14" t="s">
        <v>7</v>
      </c>
      <c r="D19" s="15">
        <v>150</v>
      </c>
      <c r="E19" s="15">
        <v>0</v>
      </c>
      <c r="F19" s="30">
        <f>D19*E19</f>
        <v>0</v>
      </c>
    </row>
    <row r="20" spans="1:6" s="16" customFormat="1" ht="45.75" customHeight="1">
      <c r="A20" s="12" t="s">
        <v>25</v>
      </c>
      <c r="B20" s="13" t="s">
        <v>37</v>
      </c>
      <c r="C20" s="14" t="s">
        <v>7</v>
      </c>
      <c r="D20" s="15">
        <v>150</v>
      </c>
      <c r="E20" s="15">
        <v>0</v>
      </c>
      <c r="F20" s="30">
        <f>D20*E20</f>
        <v>0</v>
      </c>
    </row>
    <row r="21" spans="1:6" s="16" customFormat="1" ht="45.75" customHeight="1">
      <c r="A21" s="12" t="s">
        <v>29</v>
      </c>
      <c r="B21" s="13" t="s">
        <v>30</v>
      </c>
      <c r="C21" s="14" t="s">
        <v>7</v>
      </c>
      <c r="D21" s="15">
        <v>40</v>
      </c>
      <c r="E21" s="15">
        <v>0</v>
      </c>
      <c r="F21" s="30">
        <f>D21*E21</f>
        <v>0</v>
      </c>
    </row>
    <row r="22" spans="1:6" s="16" customFormat="1" ht="46.5" customHeight="1">
      <c r="A22" s="12" t="s">
        <v>32</v>
      </c>
      <c r="B22" s="13" t="s">
        <v>31</v>
      </c>
      <c r="C22" s="14" t="s">
        <v>7</v>
      </c>
      <c r="D22" s="15">
        <v>150</v>
      </c>
      <c r="E22" s="15">
        <v>0</v>
      </c>
      <c r="F22" s="30">
        <f>D22*E22</f>
        <v>0</v>
      </c>
    </row>
    <row r="23" spans="1:6" s="16" customFormat="1" ht="31.5" customHeight="1">
      <c r="A23" s="12" t="s">
        <v>33</v>
      </c>
      <c r="B23" s="13" t="s">
        <v>34</v>
      </c>
      <c r="C23" s="14" t="s">
        <v>7</v>
      </c>
      <c r="D23" s="15">
        <v>150</v>
      </c>
      <c r="E23" s="15">
        <v>0</v>
      </c>
      <c r="F23" s="30">
        <f>D23*E23</f>
        <v>0</v>
      </c>
    </row>
    <row r="24" spans="1:6" s="16" customFormat="1" ht="16.5" customHeight="1">
      <c r="A24" s="11"/>
      <c r="B24" s="17" t="s">
        <v>56</v>
      </c>
      <c r="C24" s="10"/>
      <c r="D24" s="8"/>
      <c r="E24" s="8"/>
      <c r="F24" s="9">
        <f>SUM(F18:F23)</f>
        <v>0</v>
      </c>
    </row>
    <row r="25" spans="1:6" s="16" customFormat="1" ht="16.5" customHeight="1">
      <c r="A25" s="11"/>
      <c r="B25" s="17" t="s">
        <v>59</v>
      </c>
      <c r="C25" s="10"/>
      <c r="D25" s="8"/>
      <c r="E25" s="8"/>
      <c r="F25" s="9"/>
    </row>
    <row r="26" spans="1:6" s="16" customFormat="1" ht="15.75" customHeight="1">
      <c r="A26" s="12" t="s">
        <v>9</v>
      </c>
      <c r="B26" s="13" t="s">
        <v>38</v>
      </c>
      <c r="C26" s="14"/>
      <c r="D26" s="15"/>
      <c r="E26" s="15"/>
      <c r="F26" s="18">
        <f>F16</f>
        <v>0</v>
      </c>
    </row>
    <row r="27" spans="1:6" s="16" customFormat="1" ht="15.75" customHeight="1">
      <c r="A27" s="12" t="s">
        <v>10</v>
      </c>
      <c r="B27" s="13" t="s">
        <v>39</v>
      </c>
      <c r="C27" s="14"/>
      <c r="D27" s="15"/>
      <c r="E27" s="15"/>
      <c r="F27" s="18">
        <f>F24</f>
        <v>0</v>
      </c>
    </row>
    <row r="28" spans="1:6" s="16" customFormat="1" ht="18" customHeight="1">
      <c r="A28" s="11"/>
      <c r="B28" s="17" t="s">
        <v>58</v>
      </c>
      <c r="C28" s="10"/>
      <c r="D28" s="8"/>
      <c r="E28" s="8"/>
      <c r="F28" s="3">
        <f>SUM(F26:F27)</f>
        <v>0</v>
      </c>
    </row>
    <row r="29" spans="1:6" s="6" customFormat="1" ht="50.25" customHeight="1">
      <c r="A29" s="46" t="s">
        <v>16</v>
      </c>
      <c r="B29" s="47" t="s">
        <v>60</v>
      </c>
      <c r="C29" s="48"/>
      <c r="D29" s="49"/>
      <c r="E29" s="49"/>
      <c r="F29" s="50"/>
    </row>
    <row r="30" spans="1:6" s="16" customFormat="1" ht="63" customHeight="1">
      <c r="A30" s="12" t="s">
        <v>17</v>
      </c>
      <c r="B30" s="13" t="s">
        <v>42</v>
      </c>
      <c r="C30" s="14" t="s">
        <v>41</v>
      </c>
      <c r="D30" s="15">
        <v>8</v>
      </c>
      <c r="E30" s="15">
        <v>0</v>
      </c>
      <c r="F30" s="30">
        <f aca="true" t="shared" si="1" ref="F30:F39">D30*E30</f>
        <v>0</v>
      </c>
    </row>
    <row r="31" spans="1:6" s="16" customFormat="1" ht="32.25" customHeight="1">
      <c r="A31" s="12" t="s">
        <v>19</v>
      </c>
      <c r="B31" s="13" t="s">
        <v>98</v>
      </c>
      <c r="C31" s="14" t="s">
        <v>41</v>
      </c>
      <c r="D31" s="15">
        <v>10</v>
      </c>
      <c r="E31" s="15">
        <v>0</v>
      </c>
      <c r="F31" s="30">
        <f t="shared" si="1"/>
        <v>0</v>
      </c>
    </row>
    <row r="32" spans="1:6" s="16" customFormat="1" ht="45" customHeight="1">
      <c r="A32" s="12" t="s">
        <v>20</v>
      </c>
      <c r="B32" s="13" t="s">
        <v>43</v>
      </c>
      <c r="C32" s="14" t="s">
        <v>41</v>
      </c>
      <c r="D32" s="15">
        <v>5</v>
      </c>
      <c r="E32" s="15">
        <v>0</v>
      </c>
      <c r="F32" s="30">
        <f t="shared" si="1"/>
        <v>0</v>
      </c>
    </row>
    <row r="33" spans="1:6" s="16" customFormat="1" ht="91.5" customHeight="1">
      <c r="A33" s="12" t="s">
        <v>72</v>
      </c>
      <c r="B33" s="13" t="s">
        <v>44</v>
      </c>
      <c r="C33" s="14" t="s">
        <v>7</v>
      </c>
      <c r="D33" s="15">
        <v>40</v>
      </c>
      <c r="E33" s="15">
        <v>0</v>
      </c>
      <c r="F33" s="30">
        <f t="shared" si="1"/>
        <v>0</v>
      </c>
    </row>
    <row r="34" spans="1:6" s="16" customFormat="1" ht="137.25" customHeight="1">
      <c r="A34" s="12" t="s">
        <v>74</v>
      </c>
      <c r="B34" s="13" t="s">
        <v>99</v>
      </c>
      <c r="C34" s="14" t="s">
        <v>36</v>
      </c>
      <c r="D34" s="15">
        <v>30</v>
      </c>
      <c r="E34" s="15">
        <v>0</v>
      </c>
      <c r="F34" s="30">
        <f t="shared" si="1"/>
        <v>0</v>
      </c>
    </row>
    <row r="35" spans="1:6" s="16" customFormat="1" ht="92.25" customHeight="1">
      <c r="A35" s="12" t="s">
        <v>76</v>
      </c>
      <c r="B35" s="13" t="s">
        <v>61</v>
      </c>
      <c r="C35" s="14" t="s">
        <v>36</v>
      </c>
      <c r="D35" s="15">
        <v>50</v>
      </c>
      <c r="E35" s="15">
        <v>0</v>
      </c>
      <c r="F35" s="30">
        <f t="shared" si="1"/>
        <v>0</v>
      </c>
    </row>
    <row r="36" spans="1:6" s="16" customFormat="1" ht="60" customHeight="1">
      <c r="A36" s="12" t="s">
        <v>78</v>
      </c>
      <c r="B36" s="13" t="s">
        <v>47</v>
      </c>
      <c r="C36" s="14" t="s">
        <v>46</v>
      </c>
      <c r="D36" s="15">
        <v>1</v>
      </c>
      <c r="E36" s="15">
        <v>0</v>
      </c>
      <c r="F36" s="30">
        <f t="shared" si="1"/>
        <v>0</v>
      </c>
    </row>
    <row r="37" spans="1:6" s="16" customFormat="1" ht="30.75" customHeight="1">
      <c r="A37" s="12" t="s">
        <v>80</v>
      </c>
      <c r="B37" s="13" t="s">
        <v>62</v>
      </c>
      <c r="C37" s="14" t="s">
        <v>36</v>
      </c>
      <c r="D37" s="15">
        <v>50</v>
      </c>
      <c r="E37" s="15">
        <v>0</v>
      </c>
      <c r="F37" s="30">
        <f t="shared" si="1"/>
        <v>0</v>
      </c>
    </row>
    <row r="38" spans="1:6" s="16" customFormat="1" ht="123" customHeight="1">
      <c r="A38" s="12" t="s">
        <v>82</v>
      </c>
      <c r="B38" s="13" t="s">
        <v>63</v>
      </c>
      <c r="C38" s="14" t="s">
        <v>36</v>
      </c>
      <c r="D38" s="15">
        <v>40</v>
      </c>
      <c r="E38" s="15">
        <v>0</v>
      </c>
      <c r="F38" s="30">
        <f t="shared" si="1"/>
        <v>0</v>
      </c>
    </row>
    <row r="39" spans="1:6" s="16" customFormat="1" ht="59.25" customHeight="1">
      <c r="A39" s="12" t="s">
        <v>87</v>
      </c>
      <c r="B39" s="13" t="s">
        <v>64</v>
      </c>
      <c r="C39" s="14" t="s">
        <v>7</v>
      </c>
      <c r="D39" s="15">
        <v>32</v>
      </c>
      <c r="E39" s="15">
        <v>0</v>
      </c>
      <c r="F39" s="30">
        <f t="shared" si="1"/>
        <v>0</v>
      </c>
    </row>
    <row r="40" spans="1:6" s="16" customFormat="1" ht="49.5" customHeight="1">
      <c r="A40" s="11"/>
      <c r="B40" s="17" t="s">
        <v>100</v>
      </c>
      <c r="C40" s="10"/>
      <c r="D40" s="8"/>
      <c r="E40" s="8"/>
      <c r="F40" s="3">
        <f>SUM(F30:F39)</f>
        <v>0</v>
      </c>
    </row>
    <row r="41" spans="1:6" s="16" customFormat="1" ht="17.25" customHeight="1">
      <c r="A41" s="46" t="s">
        <v>21</v>
      </c>
      <c r="B41" s="47" t="s">
        <v>65</v>
      </c>
      <c r="C41" s="48"/>
      <c r="D41" s="49"/>
      <c r="E41" s="49"/>
      <c r="F41" s="50"/>
    </row>
    <row r="42" spans="1:6" s="16" customFormat="1" ht="44.25" customHeight="1">
      <c r="A42" s="12" t="s">
        <v>22</v>
      </c>
      <c r="B42" s="13" t="s">
        <v>101</v>
      </c>
      <c r="C42" s="14" t="s">
        <v>36</v>
      </c>
      <c r="D42" s="15">
        <v>10</v>
      </c>
      <c r="E42" s="15">
        <v>0</v>
      </c>
      <c r="F42" s="30">
        <f aca="true" t="shared" si="2" ref="F42:F66">D42*E42</f>
        <v>0</v>
      </c>
    </row>
    <row r="43" spans="1:6" s="16" customFormat="1" ht="33.75" customHeight="1">
      <c r="A43" s="12" t="s">
        <v>23</v>
      </c>
      <c r="B43" s="13" t="s">
        <v>66</v>
      </c>
      <c r="C43" s="14"/>
      <c r="D43" s="15"/>
      <c r="E43" s="15"/>
      <c r="F43" s="30"/>
    </row>
    <row r="44" spans="1:6" s="16" customFormat="1" ht="14.25" customHeight="1">
      <c r="A44" s="12"/>
      <c r="B44" s="13" t="s">
        <v>67</v>
      </c>
      <c r="C44" s="14" t="s">
        <v>26</v>
      </c>
      <c r="D44" s="15">
        <v>5</v>
      </c>
      <c r="E44" s="15">
        <v>0</v>
      </c>
      <c r="F44" s="30">
        <f t="shared" si="2"/>
        <v>0</v>
      </c>
    </row>
    <row r="45" spans="1:6" s="16" customFormat="1" ht="15" customHeight="1">
      <c r="A45" s="12"/>
      <c r="B45" s="13" t="s">
        <v>68</v>
      </c>
      <c r="C45" s="14" t="s">
        <v>26</v>
      </c>
      <c r="D45" s="15">
        <v>5</v>
      </c>
      <c r="E45" s="15">
        <v>0</v>
      </c>
      <c r="F45" s="30">
        <f t="shared" si="2"/>
        <v>0</v>
      </c>
    </row>
    <row r="46" spans="1:6" s="16" customFormat="1" ht="18" customHeight="1">
      <c r="A46" s="12" t="s">
        <v>35</v>
      </c>
      <c r="B46" s="13" t="s">
        <v>69</v>
      </c>
      <c r="C46" s="14"/>
      <c r="D46" s="15"/>
      <c r="E46" s="15"/>
      <c r="F46" s="30"/>
    </row>
    <row r="47" spans="1:6" s="19" customFormat="1" ht="16.5" customHeight="1">
      <c r="A47" s="12" t="s">
        <v>48</v>
      </c>
      <c r="B47" s="13" t="s">
        <v>70</v>
      </c>
      <c r="C47" s="14" t="s">
        <v>41</v>
      </c>
      <c r="D47" s="15">
        <v>44</v>
      </c>
      <c r="E47" s="15">
        <v>0</v>
      </c>
      <c r="F47" s="30">
        <f t="shared" si="2"/>
        <v>0</v>
      </c>
    </row>
    <row r="48" spans="1:6" s="21" customFormat="1" ht="17.25" customHeight="1">
      <c r="A48" s="12" t="s">
        <v>49</v>
      </c>
      <c r="B48" s="13" t="s">
        <v>71</v>
      </c>
      <c r="C48" s="14" t="s">
        <v>41</v>
      </c>
      <c r="D48" s="15">
        <v>66</v>
      </c>
      <c r="E48" s="15">
        <v>0</v>
      </c>
      <c r="F48" s="30">
        <f t="shared" si="2"/>
        <v>0</v>
      </c>
    </row>
    <row r="49" spans="1:6" s="20" customFormat="1" ht="30" customHeight="1">
      <c r="A49" s="12" t="s">
        <v>102</v>
      </c>
      <c r="B49" s="13" t="s">
        <v>73</v>
      </c>
      <c r="C49" s="14" t="s">
        <v>41</v>
      </c>
      <c r="D49" s="15">
        <v>10</v>
      </c>
      <c r="E49" s="15">
        <v>0</v>
      </c>
      <c r="F49" s="30">
        <f t="shared" si="2"/>
        <v>0</v>
      </c>
    </row>
    <row r="50" spans="1:6" s="20" customFormat="1" ht="46.5" customHeight="1">
      <c r="A50" s="12" t="s">
        <v>103</v>
      </c>
      <c r="B50" s="13" t="s">
        <v>75</v>
      </c>
      <c r="C50" s="14" t="s">
        <v>41</v>
      </c>
      <c r="D50" s="15">
        <v>25</v>
      </c>
      <c r="E50" s="15">
        <v>0</v>
      </c>
      <c r="F50" s="30">
        <f t="shared" si="2"/>
        <v>0</v>
      </c>
    </row>
    <row r="51" spans="1:6" s="20" customFormat="1" ht="44.25" customHeight="1">
      <c r="A51" s="12" t="s">
        <v>104</v>
      </c>
      <c r="B51" s="13" t="s">
        <v>77</v>
      </c>
      <c r="C51" s="14" t="s">
        <v>41</v>
      </c>
      <c r="D51" s="15">
        <v>65</v>
      </c>
      <c r="E51" s="15">
        <v>0</v>
      </c>
      <c r="F51" s="30">
        <f t="shared" si="2"/>
        <v>0</v>
      </c>
    </row>
    <row r="52" spans="1:6" s="21" customFormat="1" ht="30" customHeight="1">
      <c r="A52" s="12" t="s">
        <v>105</v>
      </c>
      <c r="B52" s="13" t="s">
        <v>79</v>
      </c>
      <c r="C52" s="14" t="s">
        <v>7</v>
      </c>
      <c r="D52" s="15">
        <v>10</v>
      </c>
      <c r="E52" s="15">
        <v>0</v>
      </c>
      <c r="F52" s="30">
        <f t="shared" si="2"/>
        <v>0</v>
      </c>
    </row>
    <row r="53" spans="1:6" s="21" customFormat="1" ht="30" customHeight="1">
      <c r="A53" s="12" t="s">
        <v>106</v>
      </c>
      <c r="B53" s="13" t="s">
        <v>81</v>
      </c>
      <c r="C53" s="14" t="s">
        <v>7</v>
      </c>
      <c r="D53" s="15">
        <v>2</v>
      </c>
      <c r="E53" s="15">
        <v>0</v>
      </c>
      <c r="F53" s="30">
        <f t="shared" si="2"/>
        <v>0</v>
      </c>
    </row>
    <row r="54" spans="1:6" s="22" customFormat="1" ht="61.5" customHeight="1">
      <c r="A54" s="12" t="s">
        <v>107</v>
      </c>
      <c r="B54" s="13" t="s">
        <v>83</v>
      </c>
      <c r="C54" s="14"/>
      <c r="D54" s="15"/>
      <c r="E54" s="15"/>
      <c r="F54" s="30"/>
    </row>
    <row r="55" spans="1:6" ht="15">
      <c r="A55" s="12" t="s">
        <v>48</v>
      </c>
      <c r="B55" s="13" t="s">
        <v>84</v>
      </c>
      <c r="C55" s="14" t="s">
        <v>18</v>
      </c>
      <c r="D55" s="15">
        <f>5+5</f>
        <v>10</v>
      </c>
      <c r="E55" s="15">
        <v>0</v>
      </c>
      <c r="F55" s="30">
        <f t="shared" si="2"/>
        <v>0</v>
      </c>
    </row>
    <row r="56" spans="1:6" ht="15">
      <c r="A56" s="12" t="s">
        <v>49</v>
      </c>
      <c r="B56" s="13" t="s">
        <v>85</v>
      </c>
      <c r="C56" s="14" t="s">
        <v>18</v>
      </c>
      <c r="D56" s="15">
        <f>5+5</f>
        <v>10</v>
      </c>
      <c r="E56" s="15">
        <v>0</v>
      </c>
      <c r="F56" s="30">
        <f t="shared" si="2"/>
        <v>0</v>
      </c>
    </row>
    <row r="57" spans="1:6" ht="15">
      <c r="A57" s="12" t="s">
        <v>29</v>
      </c>
      <c r="B57" s="13" t="s">
        <v>86</v>
      </c>
      <c r="C57" s="14" t="s">
        <v>18</v>
      </c>
      <c r="D57" s="15">
        <f>5+5</f>
        <v>10</v>
      </c>
      <c r="E57" s="15">
        <v>0</v>
      </c>
      <c r="F57" s="30">
        <f t="shared" si="2"/>
        <v>0</v>
      </c>
    </row>
    <row r="58" spans="1:6" ht="30">
      <c r="A58" s="12" t="s">
        <v>108</v>
      </c>
      <c r="B58" s="13" t="s">
        <v>88</v>
      </c>
      <c r="C58" s="14"/>
      <c r="D58" s="15"/>
      <c r="E58" s="15"/>
      <c r="F58" s="30"/>
    </row>
    <row r="59" spans="1:6" ht="15">
      <c r="A59" s="12" t="s">
        <v>48</v>
      </c>
      <c r="B59" s="13" t="s">
        <v>89</v>
      </c>
      <c r="C59" s="14" t="s">
        <v>36</v>
      </c>
      <c r="D59" s="15">
        <v>25</v>
      </c>
      <c r="E59" s="15">
        <v>0</v>
      </c>
      <c r="F59" s="30">
        <f t="shared" si="2"/>
        <v>0</v>
      </c>
    </row>
    <row r="60" spans="1:6" ht="15">
      <c r="A60" s="12" t="s">
        <v>49</v>
      </c>
      <c r="B60" s="13" t="s">
        <v>90</v>
      </c>
      <c r="C60" s="14" t="s">
        <v>36</v>
      </c>
      <c r="D60" s="15">
        <f>80+30</f>
        <v>110</v>
      </c>
      <c r="E60" s="15">
        <v>0</v>
      </c>
      <c r="F60" s="30">
        <f t="shared" si="2"/>
        <v>0</v>
      </c>
    </row>
    <row r="61" spans="1:6" ht="15">
      <c r="A61" s="12" t="s">
        <v>29</v>
      </c>
      <c r="B61" s="13" t="s">
        <v>91</v>
      </c>
      <c r="C61" s="14" t="s">
        <v>36</v>
      </c>
      <c r="D61" s="15">
        <v>20</v>
      </c>
      <c r="E61" s="15">
        <v>0</v>
      </c>
      <c r="F61" s="30">
        <f t="shared" si="2"/>
        <v>0</v>
      </c>
    </row>
    <row r="62" spans="1:6" ht="45">
      <c r="A62" s="12" t="s">
        <v>109</v>
      </c>
      <c r="B62" s="13" t="s">
        <v>92</v>
      </c>
      <c r="C62" s="14" t="s">
        <v>46</v>
      </c>
      <c r="D62" s="15">
        <v>1</v>
      </c>
      <c r="E62" s="15">
        <v>0</v>
      </c>
      <c r="F62" s="30">
        <f t="shared" si="2"/>
        <v>0</v>
      </c>
    </row>
    <row r="63" spans="1:6" ht="45">
      <c r="A63" s="12" t="s">
        <v>110</v>
      </c>
      <c r="B63" s="13" t="s">
        <v>93</v>
      </c>
      <c r="C63" s="14" t="s">
        <v>94</v>
      </c>
      <c r="D63" s="15">
        <v>3</v>
      </c>
      <c r="E63" s="15">
        <v>0</v>
      </c>
      <c r="F63" s="30">
        <f t="shared" si="2"/>
        <v>0</v>
      </c>
    </row>
    <row r="64" spans="1:6" ht="30">
      <c r="A64" s="12" t="s">
        <v>111</v>
      </c>
      <c r="B64" s="13" t="s">
        <v>95</v>
      </c>
      <c r="C64" s="14" t="s">
        <v>7</v>
      </c>
      <c r="D64" s="15">
        <v>150</v>
      </c>
      <c r="E64" s="15">
        <v>0</v>
      </c>
      <c r="F64" s="30">
        <f t="shared" si="2"/>
        <v>0</v>
      </c>
    </row>
    <row r="65" spans="1:6" ht="30">
      <c r="A65" s="12" t="s">
        <v>112</v>
      </c>
      <c r="B65" s="13" t="s">
        <v>96</v>
      </c>
      <c r="C65" s="14" t="s">
        <v>7</v>
      </c>
      <c r="D65" s="15">
        <v>150</v>
      </c>
      <c r="E65" s="15">
        <v>0</v>
      </c>
      <c r="F65" s="30">
        <f t="shared" si="2"/>
        <v>0</v>
      </c>
    </row>
    <row r="66" spans="1:6" ht="15">
      <c r="A66" s="12" t="s">
        <v>113</v>
      </c>
      <c r="B66" s="13" t="s">
        <v>97</v>
      </c>
      <c r="C66" s="14" t="s">
        <v>46</v>
      </c>
      <c r="D66" s="15">
        <v>1</v>
      </c>
      <c r="E66" s="15">
        <v>0</v>
      </c>
      <c r="F66" s="30">
        <f t="shared" si="2"/>
        <v>0</v>
      </c>
    </row>
    <row r="67" spans="1:6" ht="32.25" thickBot="1">
      <c r="A67" s="12"/>
      <c r="B67" s="17" t="s">
        <v>119</v>
      </c>
      <c r="C67" s="14"/>
      <c r="D67" s="15"/>
      <c r="E67" s="15"/>
      <c r="F67" s="18">
        <f>SUM(F42:F66)</f>
        <v>0</v>
      </c>
    </row>
    <row r="68" spans="1:6" ht="15.75">
      <c r="A68" s="41"/>
      <c r="B68" s="42" t="s">
        <v>15</v>
      </c>
      <c r="C68" s="43"/>
      <c r="D68" s="44"/>
      <c r="E68" s="43"/>
      <c r="F68" s="45"/>
    </row>
    <row r="69" spans="1:6" s="24" customFormat="1" ht="15.75">
      <c r="A69" s="46" t="s">
        <v>8</v>
      </c>
      <c r="B69" s="47" t="s">
        <v>116</v>
      </c>
      <c r="C69" s="48"/>
      <c r="D69" s="49"/>
      <c r="E69" s="48"/>
      <c r="F69" s="50">
        <f>F28</f>
        <v>0</v>
      </c>
    </row>
    <row r="70" spans="1:6" s="24" customFormat="1" ht="31.5">
      <c r="A70" s="51" t="s">
        <v>16</v>
      </c>
      <c r="B70" s="52" t="s">
        <v>117</v>
      </c>
      <c r="C70" s="53"/>
      <c r="D70" s="54"/>
      <c r="E70" s="53"/>
      <c r="F70" s="55">
        <f>F40</f>
        <v>0</v>
      </c>
    </row>
    <row r="71" spans="1:6" s="24" customFormat="1" ht="15.75">
      <c r="A71" s="51" t="s">
        <v>21</v>
      </c>
      <c r="B71" s="47" t="s">
        <v>118</v>
      </c>
      <c r="C71" s="53"/>
      <c r="D71" s="54"/>
      <c r="E71" s="53"/>
      <c r="F71" s="55">
        <f>F67</f>
        <v>0</v>
      </c>
    </row>
    <row r="72" spans="1:6" s="25" customFormat="1" ht="15.75">
      <c r="A72" s="51"/>
      <c r="B72" s="47" t="s">
        <v>114</v>
      </c>
      <c r="C72" s="53"/>
      <c r="D72" s="54"/>
      <c r="E72" s="53"/>
      <c r="F72" s="55">
        <f>SUM(F69:F71)</f>
        <v>0</v>
      </c>
    </row>
    <row r="73" spans="1:6" s="24" customFormat="1" ht="15.75">
      <c r="A73" s="51"/>
      <c r="B73" s="47" t="s">
        <v>11</v>
      </c>
      <c r="C73" s="53"/>
      <c r="D73" s="54"/>
      <c r="E73" s="53"/>
      <c r="F73" s="55">
        <f>F72*0.25</f>
        <v>0</v>
      </c>
    </row>
    <row r="74" spans="1:6" s="25" customFormat="1" ht="15.75">
      <c r="A74" s="51"/>
      <c r="B74" s="47" t="s">
        <v>115</v>
      </c>
      <c r="C74" s="53"/>
      <c r="D74" s="54"/>
      <c r="E74" s="53"/>
      <c r="F74" s="55">
        <f>F72+F73</f>
        <v>0</v>
      </c>
    </row>
  </sheetData>
  <sheetProtection/>
  <printOptions/>
  <pageMargins left="0.75" right="0.25" top="1" bottom="1" header="0.5" footer="0.5"/>
  <pageSetup horizontalDpi="600" verticalDpi="600" orientation="portrait" paperSize="9" scale="46" r:id="rId1"/>
  <rowBreaks count="1" manualBreakCount="1"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PERO</cp:lastModifiedBy>
  <cp:lastPrinted>2024-02-12T12:30:41Z</cp:lastPrinted>
  <dcterms:created xsi:type="dcterms:W3CDTF">2007-02-13T07:39:19Z</dcterms:created>
  <dcterms:modified xsi:type="dcterms:W3CDTF">2024-02-12T12:48:32Z</dcterms:modified>
  <cp:category/>
  <cp:version/>
  <cp:contentType/>
  <cp:contentStatus/>
</cp:coreProperties>
</file>